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5262A89-79D7-4997-938F-FEF792B064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Kerosene'!$A$4:$BO$58</definedName>
    <definedName name="_xlnm._FilterDatabase" localSheetId="0" hidden="1">'Litre of Kerosene'!$A$3:$BO$57</definedName>
  </definedNames>
  <calcPr calcId="181029"/>
</workbook>
</file>

<file path=xl/calcChain.xml><?xml version="1.0" encoding="utf-8"?>
<calcChain xmlns="http://schemas.openxmlformats.org/spreadsheetml/2006/main">
  <c r="BP42" i="2" l="1"/>
  <c r="BO42" i="2"/>
  <c r="BP41" i="2"/>
  <c r="BO41" i="2"/>
  <c r="BP40" i="2"/>
  <c r="BO40" i="2"/>
  <c r="BP39" i="2"/>
  <c r="BO39" i="2"/>
  <c r="BP38" i="2"/>
  <c r="BO38" i="2"/>
  <c r="BP37" i="2"/>
  <c r="BO37" i="2"/>
  <c r="BP36" i="2"/>
  <c r="BO36" i="2"/>
  <c r="BP35" i="2"/>
  <c r="BO35" i="2"/>
  <c r="BP34" i="2"/>
  <c r="BO34" i="2"/>
  <c r="BP33" i="2"/>
  <c r="BO33" i="2"/>
  <c r="BP32" i="2"/>
  <c r="BO32" i="2"/>
  <c r="BP31" i="2"/>
  <c r="BO31" i="2"/>
  <c r="BP30" i="2"/>
  <c r="BO30" i="2"/>
  <c r="BP29" i="2"/>
  <c r="BO29" i="2"/>
  <c r="BP28" i="2"/>
  <c r="BO28" i="2"/>
  <c r="BP27" i="2"/>
  <c r="BO27" i="2"/>
  <c r="BP26" i="2"/>
  <c r="BO26" i="2"/>
  <c r="BP25" i="2"/>
  <c r="BO25" i="2"/>
  <c r="BP24" i="2"/>
  <c r="BO24" i="2"/>
  <c r="BP23" i="2"/>
  <c r="BO23" i="2"/>
  <c r="BP22" i="2"/>
  <c r="BO22" i="2"/>
  <c r="BP21" i="2"/>
  <c r="BO21" i="2"/>
  <c r="BP20" i="2"/>
  <c r="BO20" i="2"/>
  <c r="BP19" i="2"/>
  <c r="BO19" i="2"/>
  <c r="BP18" i="2"/>
  <c r="BO18" i="2"/>
  <c r="BP17" i="2"/>
  <c r="BO17" i="2"/>
  <c r="BP16" i="2"/>
  <c r="BO16" i="2"/>
  <c r="BP15" i="2"/>
  <c r="BO15" i="2"/>
  <c r="BP14" i="2"/>
  <c r="BO14" i="2"/>
  <c r="BP13" i="2"/>
  <c r="BO13" i="2"/>
  <c r="BP12" i="2"/>
  <c r="BO12" i="2"/>
  <c r="BP11" i="2"/>
  <c r="BO11" i="2"/>
  <c r="BP10" i="2"/>
  <c r="BO10" i="2"/>
  <c r="BP9" i="2"/>
  <c r="BO9" i="2"/>
  <c r="BP8" i="2"/>
  <c r="BO8" i="2"/>
  <c r="BP7" i="2"/>
  <c r="BO7" i="2"/>
  <c r="BP6" i="2"/>
  <c r="BO6" i="2"/>
  <c r="BP5" i="2"/>
  <c r="BO5" i="2"/>
  <c r="BP42" i="1"/>
  <c r="BO42" i="1"/>
  <c r="BP41" i="1"/>
  <c r="BO41" i="1"/>
  <c r="BP40" i="1"/>
  <c r="BO40" i="1"/>
  <c r="BP39" i="1"/>
  <c r="BO39" i="1"/>
  <c r="BP38" i="1"/>
  <c r="BO38" i="1"/>
  <c r="BP37" i="1"/>
  <c r="BO37" i="1"/>
  <c r="BP36" i="1"/>
  <c r="BO36" i="1"/>
  <c r="BP35" i="1"/>
  <c r="BO35" i="1"/>
  <c r="BP34" i="1"/>
  <c r="BO34" i="1"/>
  <c r="BP33" i="1"/>
  <c r="BO33" i="1"/>
  <c r="BP32" i="1"/>
  <c r="BO32" i="1"/>
  <c r="BP31" i="1"/>
  <c r="BO31" i="1"/>
  <c r="BP30" i="1"/>
  <c r="BO30" i="1"/>
  <c r="BP29" i="1"/>
  <c r="BO29" i="1"/>
  <c r="BP28" i="1"/>
  <c r="BO28" i="1"/>
  <c r="BP27" i="1"/>
  <c r="BO27" i="1"/>
  <c r="BP26" i="1"/>
  <c r="BO26" i="1"/>
  <c r="BP25" i="1"/>
  <c r="BO25" i="1"/>
  <c r="BP24" i="1"/>
  <c r="BO24" i="1"/>
  <c r="BP23" i="1"/>
  <c r="BO23" i="1"/>
  <c r="BP22" i="1"/>
  <c r="BO22" i="1"/>
  <c r="BP21" i="1"/>
  <c r="BO21" i="1"/>
  <c r="BP20" i="1"/>
  <c r="BO20" i="1"/>
  <c r="BP19" i="1"/>
  <c r="BO19" i="1"/>
  <c r="BP18" i="1"/>
  <c r="BO18" i="1"/>
  <c r="BP17" i="1"/>
  <c r="BO17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P8" i="1"/>
  <c r="BO8" i="1"/>
  <c r="BP7" i="1"/>
  <c r="BO7" i="1"/>
  <c r="BP6" i="1"/>
  <c r="BO6" i="1"/>
  <c r="BP5" i="1"/>
  <c r="BO5" i="1"/>
  <c r="BN42" i="2"/>
  <c r="BN42" i="1"/>
  <c r="BM42" i="2"/>
  <c r="BM42" i="1"/>
  <c r="BL42" i="2"/>
  <c r="BN43" i="2" l="1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M44" i="1" s="1"/>
  <c r="BB42" i="1"/>
  <c r="BN44" i="1" s="1"/>
  <c r="BC42" i="1"/>
  <c r="BD42" i="1"/>
  <c r="BE42" i="1"/>
  <c r="BF42" i="1"/>
  <c r="BG42" i="1"/>
  <c r="BH43" i="1" s="1"/>
  <c r="BA42" i="2"/>
  <c r="BM44" i="2" s="1"/>
  <c r="BB42" i="2"/>
  <c r="BN44" i="2" s="1"/>
  <c r="BC42" i="2"/>
  <c r="BD42" i="2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<sst xmlns="http://schemas.openxmlformats.org/spreadsheetml/2006/main" count="255" uniqueCount="51">
  <si>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</si>
  <si>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</si>
  <si>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</si>
  <si>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</si>
  <si>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</si>
  <si>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</si>
  <si>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</si>
  <si>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</si>
  <si>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</si>
  <si>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</si>
  <si>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</si>
  <si>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</si>
  <si>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</si>
  <si>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</si>
  <si>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</si>
  <si>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</si>
  <si>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</si>
  <si>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</si>
  <si>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</si>
  <si>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</si>
  <si>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</si>
  <si>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</si>
  <si>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</si>
  <si>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</si>
  <si>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</si>
  <si>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</si>
  <si>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</si>
  <si>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</si>
  <si>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</si>
  <si>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</si>
  <si>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</si>
  <si>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</si>
  <si>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</si>
  <si>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</si>
  <si>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</si>
  <si>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</si>
  <si>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</si>
  <si>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</si>
  <si>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</si>
  <si>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</si>
  <si>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</si>
  <si>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</si>
  <si>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</si>
  <si>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</si>
  <si>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</si>
  <si>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</si>
  <si>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</si>
  <si>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SEPTEMBER 2020</t>
  </si>
  <si>
    <t>STATES WITH THE LOWEST AVERAGE PRICES IN SEPTEMBER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</si>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</sst>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4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/>
    </xf>
    <xf numFmtId="165" fontId="27" fillId="4" borderId="0" xfId="0" applyNumberFormat="1" applyFont="1" applyFill="1" applyAlignment="1">
      <alignment horizontal="right" vertical="center"/>
    </xf>
    <xf numFmtId="165" fontId="27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8" fillId="0" borderId="7" xfId="0" applyFont="1" applyBorder="1"/>
    <xf numFmtId="0" fontId="28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72"/>
  <sheetViews>
    <sheetView tabSelected="1" zoomScale="106" zoomScaleNormal="106" workbookViewId="0">
      <pane xSplit="1" ySplit="4" topLeftCell="BH38" activePane="bottomRight" state="frozen"/>
      <selection pane="topRight" activeCell="B1" sqref="B1"/>
      <selection pane="bottomLeft" activeCell="A5" sqref="A5"/>
      <selection pane="bottomRight" activeCell="BH42" sqref="BH42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7" max="68" width="29" style="71" customWidth="1"/>
  </cols>
  <sheetData>
    <row r="2" spans="1:68" x14ac:dyDescent="0.25">
      <c r="BO2" s="65"/>
      <c r="BP2" s="65"/>
    </row>
    <row r="3" spans="1:68" ht="20.25" customHeight="1" x14ac:dyDescent="0.35">
      <c r="C3" s="13" t="s">
        <v>46</v>
      </c>
      <c r="BO3" s="66" t="s">
        <v>49</v>
      </c>
      <c r="BP3" s="66" t="s">
        <v>50</v>
      </c>
    </row>
    <row r="4" spans="1:6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66"/>
      <c r="BP4" s="66"/>
    </row>
    <row r="5" spans="1:68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67">
        <f>(BN5-BB5)/BB5*100</f>
        <v>3.2034346103038311</v>
      </c>
      <c r="BP5" s="67">
        <f>(BN5-BM5)/BM5*100</f>
        <v>3.4902597402597433</v>
      </c>
    </row>
    <row r="6" spans="1:68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67">
        <f t="shared" ref="BO6:BO42" si="0">(BN6-BB6)/BB6*100</f>
        <v>28.8135593220339</v>
      </c>
      <c r="BP6" s="67">
        <f t="shared" ref="BP6:BP42" si="1">(BN6-BM6)/BM6*100</f>
        <v>4.972375690607616</v>
      </c>
    </row>
    <row r="7" spans="1:68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67">
        <f t="shared" si="0"/>
        <v>-8.2802547770699633</v>
      </c>
      <c r="BP7" s="67">
        <f t="shared" si="1"/>
        <v>0.41841004184100417</v>
      </c>
    </row>
    <row r="8" spans="1:68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67">
        <f t="shared" si="0"/>
        <v>3.5284633511098624</v>
      </c>
      <c r="BP8" s="67">
        <f t="shared" si="1"/>
        <v>5.4892978437722091</v>
      </c>
    </row>
    <row r="9" spans="1:68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67">
        <f t="shared" si="0"/>
        <v>1.3196798153889582</v>
      </c>
      <c r="BP9" s="67">
        <f t="shared" si="1"/>
        <v>-1.99497767857131</v>
      </c>
    </row>
    <row r="10" spans="1:68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67">
        <f t="shared" si="0"/>
        <v>21.543408360128705</v>
      </c>
      <c r="BP10" s="67">
        <f t="shared" si="1"/>
        <v>7.9999999999999876</v>
      </c>
    </row>
    <row r="11" spans="1:68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67">
        <f t="shared" si="0"/>
        <v>-23.274021352313071</v>
      </c>
      <c r="BP11" s="67">
        <f t="shared" si="1"/>
        <v>-0.43103448275856637</v>
      </c>
    </row>
    <row r="12" spans="1:68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67">
        <f t="shared" si="0"/>
        <v>18.609406952965237</v>
      </c>
      <c r="BP12" s="67">
        <f t="shared" si="1"/>
        <v>5.9941520467836389</v>
      </c>
    </row>
    <row r="13" spans="1:68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67">
        <f t="shared" si="0"/>
        <v>41.469522721194338</v>
      </c>
      <c r="BP13" s="67">
        <f t="shared" si="1"/>
        <v>-0.45550779495725907</v>
      </c>
    </row>
    <row r="14" spans="1:68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67">
        <f t="shared" si="0"/>
        <v>3.8182043343653285</v>
      </c>
      <c r="BP14" s="67">
        <f t="shared" si="1"/>
        <v>5.8350887225322577E-2</v>
      </c>
    </row>
    <row r="15" spans="1:68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67">
        <f t="shared" si="0"/>
        <v>16.324453756360388</v>
      </c>
      <c r="BP15" s="67">
        <f t="shared" si="1"/>
        <v>0.54783356725689591</v>
      </c>
    </row>
    <row r="16" spans="1:68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67">
        <f t="shared" si="0"/>
        <v>14.63087248322158</v>
      </c>
      <c r="BP16" s="67">
        <f t="shared" si="1"/>
        <v>2.2754491017964904</v>
      </c>
    </row>
    <row r="17" spans="1:68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67">
        <f t="shared" si="0"/>
        <v>10.289710289710236</v>
      </c>
      <c r="BP17" s="67">
        <f t="shared" si="1"/>
        <v>-0.67476383265868312</v>
      </c>
    </row>
    <row r="18" spans="1:68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67">
        <f t="shared" si="0"/>
        <v>2.7908973808501512</v>
      </c>
      <c r="BP18" s="67">
        <f t="shared" si="1"/>
        <v>3.2499187520323894E-2</v>
      </c>
    </row>
    <row r="19" spans="1:68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67">
        <f t="shared" si="0"/>
        <v>7.3170731707317165</v>
      </c>
      <c r="BP19" s="67">
        <f t="shared" si="1"/>
        <v>1.0441226002020862</v>
      </c>
    </row>
    <row r="20" spans="1:68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67">
        <f t="shared" si="0"/>
        <v>16.40625</v>
      </c>
      <c r="BP20" s="67">
        <f t="shared" si="1"/>
        <v>3.1538461538461613</v>
      </c>
    </row>
    <row r="21" spans="1:68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67">
        <f t="shared" si="0"/>
        <v>9.7478486340234127</v>
      </c>
      <c r="BP21" s="67">
        <f t="shared" si="1"/>
        <v>1.7241379310344744</v>
      </c>
    </row>
    <row r="22" spans="1:68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67">
        <f t="shared" si="0"/>
        <v>13.224489795918437</v>
      </c>
      <c r="BP22" s="67">
        <f t="shared" si="1"/>
        <v>0.41628959276017358</v>
      </c>
    </row>
    <row r="23" spans="1:68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67">
        <f t="shared" si="0"/>
        <v>6.5714285714284921</v>
      </c>
      <c r="BP23" s="67">
        <f t="shared" si="1"/>
        <v>8.3777239709441691</v>
      </c>
    </row>
    <row r="24" spans="1:68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67">
        <f t="shared" si="0"/>
        <v>3.3088235294117494</v>
      </c>
      <c r="BP24" s="67">
        <f t="shared" si="1"/>
        <v>-6.4101250256198918</v>
      </c>
    </row>
    <row r="25" spans="1:68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67">
        <f t="shared" si="0"/>
        <v>12.941176470588243</v>
      </c>
      <c r="BP25" s="67">
        <f t="shared" si="1"/>
        <v>-1.8095987411487404</v>
      </c>
    </row>
    <row r="26" spans="1:68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67">
        <f t="shared" si="0"/>
        <v>-12.888888888888902</v>
      </c>
      <c r="BP26" s="67">
        <f t="shared" si="1"/>
        <v>-6.8550038018364932</v>
      </c>
    </row>
    <row r="27" spans="1:68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67">
        <f t="shared" si="0"/>
        <v>14.181818181818176</v>
      </c>
      <c r="BP27" s="67">
        <f t="shared" si="1"/>
        <v>-7.3746312684366755</v>
      </c>
    </row>
    <row r="28" spans="1:68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67">
        <f t="shared" si="0"/>
        <v>26.736111111111121</v>
      </c>
      <c r="BP28" s="67">
        <f t="shared" si="1"/>
        <v>9.188034188034198</v>
      </c>
    </row>
    <row r="29" spans="1:68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67">
        <f t="shared" si="0"/>
        <v>1.6108247422680331</v>
      </c>
      <c r="BP29" s="67">
        <f t="shared" si="1"/>
        <v>-2.9239766081871403</v>
      </c>
    </row>
    <row r="30" spans="1:68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67">
        <f t="shared" si="0"/>
        <v>34.54183138880849</v>
      </c>
      <c r="BP30" s="67">
        <f t="shared" si="1"/>
        <v>-0.54054054054054401</v>
      </c>
    </row>
    <row r="31" spans="1:68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67">
        <f t="shared" si="0"/>
        <v>-2.9585798816567777</v>
      </c>
      <c r="BP31" s="67">
        <f t="shared" si="1"/>
        <v>-9.675050486506402</v>
      </c>
    </row>
    <row r="32" spans="1:68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67">
        <f t="shared" si="0"/>
        <v>9.9594411897251192</v>
      </c>
      <c r="BP32" s="67">
        <f t="shared" si="1"/>
        <v>6.8733153638813826</v>
      </c>
    </row>
    <row r="33" spans="1:68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67">
        <f t="shared" si="0"/>
        <v>3.9490445859872665</v>
      </c>
      <c r="BP33" s="67">
        <f t="shared" si="1"/>
        <v>3.2911392405063222</v>
      </c>
    </row>
    <row r="34" spans="1:68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67">
        <f t="shared" si="0"/>
        <v>-0.69119286510589151</v>
      </c>
      <c r="BP34" s="67">
        <f t="shared" si="1"/>
        <v>-0.67548938516675161</v>
      </c>
    </row>
    <row r="35" spans="1:68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67">
        <f t="shared" si="0"/>
        <v>-2.5000000000000124</v>
      </c>
      <c r="BP35" s="67">
        <f t="shared" si="1"/>
        <v>3.8461538461538471</v>
      </c>
    </row>
    <row r="36" spans="1:68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67">
        <f t="shared" si="0"/>
        <v>3.3149171270718503</v>
      </c>
      <c r="BP36" s="67">
        <f t="shared" si="1"/>
        <v>-4.2498719918075532</v>
      </c>
    </row>
    <row r="37" spans="1:68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67">
        <f t="shared" si="0"/>
        <v>-6.6309567787219068</v>
      </c>
      <c r="BP37" s="67">
        <f t="shared" si="1"/>
        <v>-5.3370786516854052</v>
      </c>
    </row>
    <row r="38" spans="1:68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67">
        <f t="shared" si="0"/>
        <v>18.317265556529321</v>
      </c>
      <c r="BP38" s="67">
        <f t="shared" si="1"/>
        <v>-9.8712446351930208</v>
      </c>
    </row>
    <row r="39" spans="1:68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67">
        <f t="shared" si="0"/>
        <v>46.747448979591844</v>
      </c>
      <c r="BP39" s="67">
        <f t="shared" si="1"/>
        <v>7.8742077035591436</v>
      </c>
    </row>
    <row r="40" spans="1:68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67">
        <f t="shared" si="0"/>
        <v>24.795081967213111</v>
      </c>
      <c r="BP40" s="67">
        <f t="shared" si="1"/>
        <v>-6.4516129032258061</v>
      </c>
    </row>
    <row r="41" spans="1:68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67">
        <f t="shared" si="0"/>
        <v>6.6596194503172157</v>
      </c>
      <c r="BP41" s="67">
        <f t="shared" si="1"/>
        <v>7.0746374248318897</v>
      </c>
    </row>
    <row r="42" spans="1:68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68">
        <f t="shared" si="0"/>
        <v>9.2694427228008021</v>
      </c>
      <c r="BP42" s="68">
        <f t="shared" si="1"/>
        <v>0.41672488357307974</v>
      </c>
    </row>
    <row r="43" spans="1:68" ht="15" customHeight="1" x14ac:dyDescent="0.25">
      <c r="A43" s="11" t="s">
        <v>44</v>
      </c>
      <c r="E43" s="14">
        <f>E42/D42*100-100</f>
        <v>7.5524922131515524</v>
      </c>
      <c r="F43" s="14">
        <f t="shared" ref="F43:AS43" si="21">F42/E42*100-100</f>
        <v>12.140921363290147</v>
      </c>
      <c r="G43" s="14">
        <f t="shared" si="21"/>
        <v>-4.9945461730845722</v>
      </c>
      <c r="H43" s="14">
        <f t="shared" si="21"/>
        <v>1.3108290224215011</v>
      </c>
      <c r="I43" s="14">
        <f t="shared" si="21"/>
        <v>13.841233912217078</v>
      </c>
      <c r="J43" s="14">
        <f t="shared" si="21"/>
        <v>-14.01623722496889</v>
      </c>
      <c r="K43" s="14">
        <f t="shared" si="21"/>
        <v>19.483947276998421</v>
      </c>
      <c r="L43" s="14">
        <f t="shared" si="21"/>
        <v>-16.764243847781174</v>
      </c>
      <c r="M43" s="14">
        <f t="shared" si="21"/>
        <v>-3.738053229139382E-2</v>
      </c>
      <c r="N43" s="14">
        <f t="shared" si="21"/>
        <v>4.1012665574236422</v>
      </c>
      <c r="O43" s="14">
        <f t="shared" si="21"/>
        <v>2.1823222231757313</v>
      </c>
      <c r="P43" s="14">
        <f t="shared" si="21"/>
        <v>30.655037197236396</v>
      </c>
      <c r="Q43" s="14">
        <f t="shared" si="21"/>
        <v>-3.8993359553723366</v>
      </c>
      <c r="R43" s="14">
        <f t="shared" si="21"/>
        <v>-3.1905271691828716</v>
      </c>
      <c r="S43" s="14">
        <f t="shared" si="21"/>
        <v>1.4033088234866682</v>
      </c>
      <c r="T43" s="14">
        <f t="shared" si="21"/>
        <v>-3.3716008044298036</v>
      </c>
      <c r="U43" s="14">
        <f t="shared" si="21"/>
        <v>-18.031565582230456</v>
      </c>
      <c r="V43" s="14">
        <f t="shared" si="21"/>
        <v>87.119108591287386</v>
      </c>
      <c r="W43" s="14">
        <f t="shared" si="21"/>
        <v>-18.769048950226193</v>
      </c>
      <c r="X43" s="14">
        <f t="shared" si="21"/>
        <v>-11.59366430770217</v>
      </c>
      <c r="Y43" s="14">
        <f t="shared" si="21"/>
        <v>-9.8722827814000169</v>
      </c>
      <c r="Z43" s="14">
        <f t="shared" si="21"/>
        <v>8.0094914296793718</v>
      </c>
      <c r="AA43" s="14">
        <f t="shared" si="21"/>
        <v>-5.2831078271856029</v>
      </c>
      <c r="AB43" s="14">
        <f t="shared" si="21"/>
        <v>-2.3590127062510788</v>
      </c>
      <c r="AC43" s="14">
        <f t="shared" si="21"/>
        <v>-19.597389680120202</v>
      </c>
      <c r="AD43" s="14">
        <f t="shared" si="21"/>
        <v>17.276334033663929</v>
      </c>
      <c r="AE43" s="14">
        <f t="shared" si="21"/>
        <v>3.3871598215067706</v>
      </c>
      <c r="AF43" s="14">
        <f t="shared" si="21"/>
        <v>-2.3063243369887942</v>
      </c>
      <c r="AG43" s="14">
        <f t="shared" si="21"/>
        <v>8.794302176464285</v>
      </c>
      <c r="AH43" s="14">
        <f t="shared" si="21"/>
        <v>-0.61240065953927569</v>
      </c>
      <c r="AI43" s="14">
        <f t="shared" si="21"/>
        <v>-9.6484687358426413E-2</v>
      </c>
      <c r="AJ43" s="14">
        <f t="shared" si="21"/>
        <v>-6.7854631110225796</v>
      </c>
      <c r="AK43" s="14">
        <f t="shared" si="21"/>
        <v>3.5310404561180064</v>
      </c>
      <c r="AL43" s="14">
        <f t="shared" si="21"/>
        <v>0.6468447294279116</v>
      </c>
      <c r="AM43" s="14">
        <f t="shared" si="21"/>
        <v>-0.2196196171331195</v>
      </c>
      <c r="AN43" s="14">
        <f t="shared" si="21"/>
        <v>-1.0022122103510469</v>
      </c>
      <c r="AO43" s="14">
        <f t="shared" si="21"/>
        <v>4.2906229639763467</v>
      </c>
      <c r="AP43" s="14">
        <f t="shared" si="21"/>
        <v>2.953873560005178</v>
      </c>
      <c r="AQ43" s="14">
        <f t="shared" si="21"/>
        <v>6.1482068751701036</v>
      </c>
      <c r="AR43" s="14">
        <f t="shared" si="21"/>
        <v>-5.4606953067483488</v>
      </c>
      <c r="AS43" s="14">
        <f t="shared" si="21"/>
        <v>-2.5435388938032872</v>
      </c>
      <c r="AT43" s="14">
        <f t="shared" ref="AT43" si="22">AT42/AS42*100-100</f>
        <v>5.3459874780642451</v>
      </c>
      <c r="AU43" s="14">
        <f t="shared" ref="AU43" si="23">AU42/AT42*100-100</f>
        <v>-0.27481946219153031</v>
      </c>
      <c r="AV43" s="14">
        <f t="shared" ref="AV43" si="24">AV42/AU42*100-100</f>
        <v>-0.49147643791674511</v>
      </c>
      <c r="AW43" s="14">
        <f t="shared" ref="AW43:AX43" si="25">AW42/AV42*100-100</f>
        <v>4.0563421528184307</v>
      </c>
      <c r="AX43" s="14">
        <f t="shared" si="25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6">BA42/AZ42*100-100</f>
        <v>2.0917768782232145</v>
      </c>
      <c r="BB43" s="14">
        <f t="shared" si="26"/>
        <v>-1.2959078893208584</v>
      </c>
      <c r="BC43" s="14">
        <f t="shared" si="26"/>
        <v>1.9650061327192105</v>
      </c>
      <c r="BD43" s="14">
        <f t="shared" si="26"/>
        <v>-2.2097993428757974</v>
      </c>
      <c r="BE43" s="14">
        <f t="shared" si="26"/>
        <v>0.95933795056011206</v>
      </c>
      <c r="BF43" s="14">
        <f t="shared" si="26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7">BI42/BH42*100-100</f>
        <v>2.4438675217512582</v>
      </c>
      <c r="BJ43" s="14">
        <f>BJ42/BI42*100-100</f>
        <v>-2.6125088602284734</v>
      </c>
      <c r="BK43" s="14">
        <f>BK42/BJ42*100-100</f>
        <v>0.20693594340679056</v>
      </c>
      <c r="BL43" s="14">
        <f>BL42/BK42*100-100</f>
        <v>0.43942871224231794</v>
      </c>
      <c r="BM43" s="14">
        <f>BM42/BL42*100-100</f>
        <v>3.2754889198744621</v>
      </c>
      <c r="BN43" s="14">
        <f>BN42/BM42*100-100</f>
        <v>0.41672488357306747</v>
      </c>
      <c r="BO43" s="69"/>
      <c r="BP43" s="69"/>
    </row>
    <row r="44" spans="1:68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8">P42/D42*100-100</f>
        <v>57.007393479165984</v>
      </c>
      <c r="Q44" s="14">
        <f t="shared" si="28"/>
        <v>40.289773512277236</v>
      </c>
      <c r="R44" s="14">
        <f t="shared" si="28"/>
        <v>21.109928937361303</v>
      </c>
      <c r="S44" s="14">
        <f t="shared" si="28"/>
        <v>29.265710871711349</v>
      </c>
      <c r="T44" s="14">
        <f t="shared" si="28"/>
        <v>23.291249641699281</v>
      </c>
      <c r="U44" s="14">
        <f t="shared" si="28"/>
        <v>-11.227326310138153</v>
      </c>
      <c r="V44" s="14">
        <f t="shared" si="28"/>
        <v>93.188376874986886</v>
      </c>
      <c r="W44" s="14">
        <f t="shared" si="28"/>
        <v>31.338777659702515</v>
      </c>
      <c r="X44" s="14">
        <f t="shared" si="28"/>
        <v>39.497502082705694</v>
      </c>
      <c r="Y44" s="14">
        <f t="shared" si="28"/>
        <v>25.772928794373399</v>
      </c>
      <c r="Z44" s="14">
        <f t="shared" si="28"/>
        <v>30.494762685793688</v>
      </c>
      <c r="AA44" s="14">
        <f t="shared" si="28"/>
        <v>20.960828619962271</v>
      </c>
      <c r="AB44" s="14">
        <f t="shared" si="28"/>
        <v>-9.6036786358750845</v>
      </c>
      <c r="AC44" s="14">
        <f t="shared" si="28"/>
        <v>-24.369927375161865</v>
      </c>
      <c r="AD44" s="14">
        <f t="shared" si="28"/>
        <v>-8.3806842369527459</v>
      </c>
      <c r="AE44" s="14">
        <f t="shared" si="28"/>
        <v>-6.5882469573090532</v>
      </c>
      <c r="AF44" s="14">
        <f t="shared" si="28"/>
        <v>-5.5584322948785001</v>
      </c>
      <c r="AG44" s="14">
        <f t="shared" si="28"/>
        <v>25.349526655136373</v>
      </c>
      <c r="AH44" s="14">
        <f t="shared" si="28"/>
        <v>-33.421078015454114</v>
      </c>
      <c r="AI44" s="14">
        <f t="shared" si="28"/>
        <v>-18.116576673999546</v>
      </c>
      <c r="AJ44" s="14">
        <f t="shared" si="28"/>
        <v>-13.663140492744063</v>
      </c>
      <c r="AK44" s="14">
        <f t="shared" si="28"/>
        <v>-0.82357380893243715</v>
      </c>
      <c r="AL44" s="14">
        <f t="shared" si="28"/>
        <v>-7.5840999198603924</v>
      </c>
      <c r="AM44" s="14">
        <f t="shared" si="28"/>
        <v>-2.643620880246317</v>
      </c>
      <c r="AN44" s="14">
        <f t="shared" si="28"/>
        <v>-1.2907752451308454</v>
      </c>
      <c r="AO44" s="14">
        <f t="shared" si="28"/>
        <v>28.036222966148216</v>
      </c>
      <c r="AP44" s="14">
        <f t="shared" si="28"/>
        <v>12.399702966274845</v>
      </c>
      <c r="AQ44" s="14">
        <f t="shared" si="28"/>
        <v>15.401438087381351</v>
      </c>
      <c r="AR44" s="14">
        <f t="shared" si="28"/>
        <v>11.675312074608499</v>
      </c>
      <c r="AS44" s="14">
        <f t="shared" si="28"/>
        <v>3.7230718833640708E-2</v>
      </c>
      <c r="AT44" s="14">
        <f t="shared" ref="AT44" si="29">AT42/AH42*100-100</f>
        <v>6.0345649213828807</v>
      </c>
      <c r="AU44" s="14">
        <f t="shared" ref="AU44" si="30">AU42/AI42*100-100</f>
        <v>5.8452857934101985</v>
      </c>
      <c r="AV44" s="14">
        <f t="shared" ref="AV44" si="31">AV42/AJ42*100-100</f>
        <v>12.992119757604655</v>
      </c>
      <c r="AW44" s="14">
        <f t="shared" ref="AW44:AX44" si="32">AW42/AK42*100-100</f>
        <v>13.565425617962617</v>
      </c>
      <c r="AX44" s="14">
        <f t="shared" si="32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3">BA42/AO42*100-100</f>
        <v>11.737109548955218</v>
      </c>
      <c r="BB44" s="14">
        <f t="shared" si="33"/>
        <v>7.1247692946014354</v>
      </c>
      <c r="BC44" s="14">
        <f t="shared" si="33"/>
        <v>2.9030831480323371</v>
      </c>
      <c r="BD44" s="14">
        <f t="shared" si="33"/>
        <v>6.4415819635399032</v>
      </c>
      <c r="BE44" s="14">
        <f t="shared" si="33"/>
        <v>10.267410938913855</v>
      </c>
      <c r="BF44" s="14">
        <f t="shared" si="33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4">BI42/AW42*100-100</f>
        <v>8.2412379338687032</v>
      </c>
      <c r="BJ44" s="14">
        <f>BJ42/AX42*100-100</f>
        <v>5.5333658539064885</v>
      </c>
      <c r="BK44" s="14">
        <f>BK42/AY42*100-100</f>
        <v>5.5771893938942441</v>
      </c>
      <c r="BL44" s="14">
        <f>BL42/AZ42*100-100</f>
        <v>6.1747719115474666</v>
      </c>
      <c r="BM44" s="14">
        <f>BM42/BA42*100-100</f>
        <v>7.405824596438876</v>
      </c>
      <c r="BN44" s="14">
        <f>BN42/BB42*100-100</f>
        <v>9.2694427228007896</v>
      </c>
      <c r="BO44" s="70"/>
      <c r="BP44" s="70"/>
    </row>
    <row r="46" spans="1:68" ht="15" customHeight="1" x14ac:dyDescent="0.25">
      <c r="A46" s="12" t="s">
        <v>47</v>
      </c>
      <c r="BO46" s="72"/>
      <c r="BP46" s="72"/>
    </row>
    <row r="47" spans="1:68" ht="15" customHeight="1" x14ac:dyDescent="0.25">
      <c r="A47" s="4" t="s">
        <v>39</v>
      </c>
      <c r="B47" s="64">
        <v>421.42857142857144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O47"/>
      <c r="BP47"/>
    </row>
    <row r="48" spans="1:68" ht="15" customHeight="1" x14ac:dyDescent="0.25">
      <c r="A48" s="4" t="s">
        <v>17</v>
      </c>
      <c r="B48" s="64">
        <v>406.66666666666703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O48"/>
      <c r="BP48"/>
    </row>
    <row r="49" spans="1:68" ht="15" customHeight="1" x14ac:dyDescent="0.25">
      <c r="A49" s="4" t="s">
        <v>13</v>
      </c>
      <c r="B49" s="64">
        <v>402.77777777777783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O49"/>
      <c r="BP49"/>
    </row>
    <row r="50" spans="1:68" ht="15" customHeight="1" x14ac:dyDescent="0.25">
      <c r="F50" s="5"/>
      <c r="BO50"/>
      <c r="BP50"/>
    </row>
    <row r="51" spans="1:68" ht="15" customHeight="1" x14ac:dyDescent="0.25">
      <c r="A51" s="12" t="s">
        <v>48</v>
      </c>
      <c r="BO51"/>
      <c r="BP51"/>
    </row>
    <row r="52" spans="1:68" ht="15" customHeight="1" x14ac:dyDescent="0.25">
      <c r="A52" s="4" t="s">
        <v>37</v>
      </c>
      <c r="B52" s="64">
        <v>280.83333333333331</v>
      </c>
      <c r="I52" s="4"/>
      <c r="J52" s="28"/>
      <c r="AD52" s="4"/>
      <c r="AE52" s="38"/>
      <c r="AH52" s="4"/>
      <c r="BO52"/>
      <c r="BP52"/>
    </row>
    <row r="53" spans="1:68" ht="15" customHeight="1" x14ac:dyDescent="0.25">
      <c r="A53" s="4" t="s">
        <v>27</v>
      </c>
      <c r="B53" s="64">
        <v>272.22222222222223</v>
      </c>
      <c r="I53" s="4"/>
      <c r="J53" s="28"/>
      <c r="AD53" s="4"/>
      <c r="AE53" s="38"/>
      <c r="AH53" s="4"/>
      <c r="AI53" s="22"/>
      <c r="BO53"/>
      <c r="BP53"/>
    </row>
    <row r="54" spans="1:68" ht="15" customHeight="1" x14ac:dyDescent="0.25">
      <c r="A54" s="4" t="s">
        <v>12</v>
      </c>
      <c r="B54" s="64">
        <v>256.66666666666703</v>
      </c>
      <c r="I54" s="4"/>
      <c r="J54" s="28"/>
      <c r="AD54" s="4"/>
      <c r="AE54" s="38"/>
      <c r="BO54"/>
      <c r="BP54"/>
    </row>
    <row r="55" spans="1:68" x14ac:dyDescent="0.25">
      <c r="BO55"/>
      <c r="BP55"/>
    </row>
    <row r="56" spans="1:68" x14ac:dyDescent="0.25">
      <c r="BO56"/>
      <c r="BP56"/>
    </row>
    <row r="57" spans="1:68" x14ac:dyDescent="0.25">
      <c r="BO57" s="73"/>
      <c r="BP57" s="73"/>
    </row>
    <row r="58" spans="1:68" x14ac:dyDescent="0.25">
      <c r="BO58" s="73"/>
      <c r="BP58" s="73"/>
    </row>
    <row r="59" spans="1:68" x14ac:dyDescent="0.25">
      <c r="BO59" s="73"/>
      <c r="BP59" s="73"/>
    </row>
    <row r="60" spans="1:68" x14ac:dyDescent="0.25">
      <c r="BO60" s="73"/>
      <c r="BP60" s="73"/>
    </row>
    <row r="61" spans="1:68" x14ac:dyDescent="0.25">
      <c r="BO61" s="73"/>
      <c r="BP61" s="73"/>
    </row>
    <row r="62" spans="1:68" x14ac:dyDescent="0.25">
      <c r="BO62" s="73"/>
      <c r="BP62" s="73"/>
    </row>
    <row r="63" spans="1:68" x14ac:dyDescent="0.25">
      <c r="BO63" s="73"/>
      <c r="BP63" s="73"/>
    </row>
    <row r="64" spans="1:68" x14ac:dyDescent="0.25">
      <c r="BO64" s="73"/>
      <c r="BP64" s="73"/>
    </row>
    <row r="65" spans="67:68" x14ac:dyDescent="0.25">
      <c r="BO65" s="73"/>
      <c r="BP65" s="73"/>
    </row>
    <row r="66" spans="67:68" x14ac:dyDescent="0.25">
      <c r="BO66" s="73"/>
      <c r="BP66" s="73"/>
    </row>
    <row r="67" spans="67:68" x14ac:dyDescent="0.25">
      <c r="BO67" s="73"/>
      <c r="BP67" s="73"/>
    </row>
    <row r="68" spans="67:68" x14ac:dyDescent="0.25">
      <c r="BO68" s="73"/>
      <c r="BP68" s="73"/>
    </row>
    <row r="69" spans="67:68" x14ac:dyDescent="0.25">
      <c r="BO69" s="73"/>
      <c r="BP69" s="73"/>
    </row>
    <row r="70" spans="67:68" x14ac:dyDescent="0.25">
      <c r="BO70" s="73"/>
      <c r="BP70" s="73"/>
    </row>
    <row r="71" spans="67:68" x14ac:dyDescent="0.25">
      <c r="BO71" s="73"/>
      <c r="BP71" s="73"/>
    </row>
    <row r="72" spans="67:68" x14ac:dyDescent="0.25">
      <c r="BO72" s="73"/>
      <c r="BP72" s="73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72"/>
  <sheetViews>
    <sheetView tabSelected="1" zoomScale="115" zoomScaleNormal="115" workbookViewId="0">
      <pane xSplit="1" topLeftCell="B1" activePane="topRight" state="frozen"/>
      <selection activeCell="BH42" sqref="BH42"/>
      <selection pane="topRight" activeCell="BH42" sqref="BH42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67" max="68" width="29" style="71" customWidth="1"/>
  </cols>
  <sheetData>
    <row r="2" spans="1:68" x14ac:dyDescent="0.25">
      <c r="BO2" s="65"/>
      <c r="BP2" s="65"/>
    </row>
    <row r="3" spans="1:68" x14ac:dyDescent="0.25">
      <c r="BO3" s="66" t="s">
        <v>49</v>
      </c>
      <c r="BP3" s="66" t="s">
        <v>50</v>
      </c>
    </row>
    <row r="4" spans="1:6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66"/>
      <c r="BP4" s="66"/>
    </row>
    <row r="5" spans="1:68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67">
        <f>(BN5-BB5)/BB5*100</f>
        <v>4.8782051282050061</v>
      </c>
      <c r="BP5" s="67">
        <f>(BN5-BM5)/BM5*100</f>
        <v>7.1447282252786213</v>
      </c>
    </row>
    <row r="6" spans="1:68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67">
        <f t="shared" ref="BO6:BO42" si="0">(BN6-BB6)/BB6*100</f>
        <v>4.1666666666669583</v>
      </c>
      <c r="BP6" s="67">
        <f t="shared" ref="BP6:BP42" si="1">(BN6-BM6)/BM6*100</f>
        <v>-1.1299435028245826</v>
      </c>
    </row>
    <row r="7" spans="1:68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67">
        <f t="shared" si="0"/>
        <v>-10.332013894498465</v>
      </c>
      <c r="BP7" s="67">
        <f t="shared" si="1"/>
        <v>-4.9657534246575441</v>
      </c>
    </row>
    <row r="8" spans="1:68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67">
        <f t="shared" si="0"/>
        <v>8.8470396965180935</v>
      </c>
      <c r="BP8" s="67">
        <f t="shared" si="1"/>
        <v>1.5602990573193096</v>
      </c>
    </row>
    <row r="9" spans="1:68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67">
        <f t="shared" si="0"/>
        <v>-1.5481929247330934</v>
      </c>
      <c r="BP9" s="67">
        <f t="shared" si="1"/>
        <v>3.2315578337416548</v>
      </c>
    </row>
    <row r="10" spans="1:68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67">
        <f t="shared" si="0"/>
        <v>0.67873303167420818</v>
      </c>
      <c r="BP10" s="67">
        <f t="shared" si="1"/>
        <v>-4.5649509803925161</v>
      </c>
    </row>
    <row r="11" spans="1:68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67">
        <f t="shared" si="0"/>
        <v>10.281569965869833</v>
      </c>
      <c r="BP11" s="67">
        <f t="shared" si="1"/>
        <v>4.4444444444444446</v>
      </c>
    </row>
    <row r="12" spans="1:68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67">
        <f t="shared" si="0"/>
        <v>-2.34375</v>
      </c>
      <c r="BP12" s="67">
        <f t="shared" si="1"/>
        <v>7.7586206896551726</v>
      </c>
    </row>
    <row r="13" spans="1:68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67">
        <f t="shared" si="0"/>
        <v>-4.2207792207792796</v>
      </c>
      <c r="BP13" s="67">
        <f t="shared" si="1"/>
        <v>-3.0668127053669765</v>
      </c>
    </row>
    <row r="14" spans="1:68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67">
        <f t="shared" si="0"/>
        <v>-1.9977217018975961</v>
      </c>
      <c r="BP14" s="67">
        <f t="shared" si="1"/>
        <v>-3.1067246825407371</v>
      </c>
    </row>
    <row r="15" spans="1:68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67">
        <f t="shared" si="0"/>
        <v>-4.454894982682486</v>
      </c>
      <c r="BP15" s="67">
        <f t="shared" si="1"/>
        <v>-4.0551527319185698</v>
      </c>
    </row>
    <row r="16" spans="1:68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67">
        <f t="shared" si="0"/>
        <v>15.851019558885456</v>
      </c>
      <c r="BP16" s="67">
        <f t="shared" si="1"/>
        <v>6.5281444916393108</v>
      </c>
    </row>
    <row r="17" spans="1:68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67">
        <f t="shared" si="0"/>
        <v>-0.2942907592701669</v>
      </c>
      <c r="BP17" s="67">
        <f t="shared" si="1"/>
        <v>3.3304867634500428</v>
      </c>
    </row>
    <row r="18" spans="1:68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67">
        <f t="shared" si="0"/>
        <v>4.5920641997326932</v>
      </c>
      <c r="BP18" s="67">
        <f t="shared" si="1"/>
        <v>-0.56882821387974625</v>
      </c>
    </row>
    <row r="19" spans="1:68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67">
        <f t="shared" si="0"/>
        <v>9.6800000000004207</v>
      </c>
      <c r="BP19" s="67">
        <f t="shared" si="1"/>
        <v>4.7564469914043714</v>
      </c>
    </row>
    <row r="20" spans="1:68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67">
        <f t="shared" si="0"/>
        <v>-10.797687861271681</v>
      </c>
      <c r="BP20" s="67">
        <f t="shared" si="1"/>
        <v>7.166666666666667</v>
      </c>
    </row>
    <row r="21" spans="1:68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67">
        <f t="shared" si="0"/>
        <v>1.3415568707470766</v>
      </c>
      <c r="BP21" s="67">
        <f t="shared" si="1"/>
        <v>6.5631067961165481</v>
      </c>
    </row>
    <row r="22" spans="1:68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67">
        <f t="shared" si="0"/>
        <v>0.28791599627374531</v>
      </c>
      <c r="BP22" s="67">
        <f t="shared" si="1"/>
        <v>1.5279936651315518</v>
      </c>
    </row>
    <row r="23" spans="1:68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67">
        <f t="shared" si="0"/>
        <v>5.6800766283524897</v>
      </c>
      <c r="BP23" s="67">
        <f t="shared" si="1"/>
        <v>-0.59987236758111762</v>
      </c>
    </row>
    <row r="24" spans="1:68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67">
        <f t="shared" si="0"/>
        <v>0.19174695740340272</v>
      </c>
      <c r="BP24" s="67">
        <f t="shared" si="1"/>
        <v>1.6609853357342437</v>
      </c>
    </row>
    <row r="25" spans="1:68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67">
        <f t="shared" si="0"/>
        <v>1.711783439490441</v>
      </c>
      <c r="BP25" s="67">
        <f t="shared" si="1"/>
        <v>5.2884615384615383</v>
      </c>
    </row>
    <row r="26" spans="1:68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67">
        <f t="shared" si="0"/>
        <v>8.5365853658537905</v>
      </c>
      <c r="BP26" s="67">
        <f t="shared" si="1"/>
        <v>2.5092554504319202</v>
      </c>
    </row>
    <row r="27" spans="1:68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67">
        <f t="shared" si="0"/>
        <v>9.7201767304860009</v>
      </c>
      <c r="BP27" s="67">
        <f t="shared" si="1"/>
        <v>-2.4758110415481012</v>
      </c>
    </row>
    <row r="28" spans="1:68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67">
        <f t="shared" si="0"/>
        <v>7.0991432068543485</v>
      </c>
      <c r="BP28" s="67">
        <f t="shared" si="1"/>
        <v>0.80645161290322576</v>
      </c>
    </row>
    <row r="29" spans="1:68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67">
        <f t="shared" si="0"/>
        <v>-0.23687327279905074</v>
      </c>
      <c r="BP29" s="67">
        <f t="shared" si="1"/>
        <v>-2.2058823529411788</v>
      </c>
    </row>
    <row r="30" spans="1:68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67">
        <f t="shared" si="0"/>
        <v>6.8204075185593487</v>
      </c>
      <c r="BP30" s="67">
        <f t="shared" si="1"/>
        <v>1.684007938894454</v>
      </c>
    </row>
    <row r="31" spans="1:68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67">
        <f t="shared" si="0"/>
        <v>-4.211395540875535</v>
      </c>
      <c r="BP31" s="67">
        <f t="shared" si="1"/>
        <v>1.2281835811243278</v>
      </c>
    </row>
    <row r="32" spans="1:68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67">
        <f t="shared" si="0"/>
        <v>-3.7196467991168825</v>
      </c>
      <c r="BP32" s="67">
        <f t="shared" si="1"/>
        <v>-5.3863508178229056</v>
      </c>
    </row>
    <row r="33" spans="1:68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67">
        <f t="shared" si="0"/>
        <v>-1.7173619355631096</v>
      </c>
      <c r="BP33" s="67">
        <f t="shared" si="1"/>
        <v>5.2268244575936915</v>
      </c>
    </row>
    <row r="34" spans="1:68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67">
        <f t="shared" si="0"/>
        <v>-6.1496090973702824</v>
      </c>
      <c r="BP34" s="67">
        <f t="shared" si="1"/>
        <v>4.8776371308016948</v>
      </c>
    </row>
    <row r="35" spans="1:68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67">
        <f t="shared" si="0"/>
        <v>-1.7432190378710406</v>
      </c>
      <c r="BP35" s="67">
        <f t="shared" si="1"/>
        <v>0.81058020477805837</v>
      </c>
    </row>
    <row r="36" spans="1:68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67">
        <f t="shared" si="0"/>
        <v>9.8672367236727894</v>
      </c>
      <c r="BP36" s="67">
        <f t="shared" si="1"/>
        <v>-6.375838926174489</v>
      </c>
    </row>
    <row r="37" spans="1:68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67">
        <f t="shared" si="0"/>
        <v>-2.8009259259266126</v>
      </c>
      <c r="BP37" s="67">
        <f t="shared" si="1"/>
        <v>-7.1832601558486626</v>
      </c>
    </row>
    <row r="38" spans="1:68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67">
        <f t="shared" si="0"/>
        <v>4.1666666666666607</v>
      </c>
      <c r="BP38" s="67">
        <f t="shared" si="1"/>
        <v>4.3478260869565117</v>
      </c>
    </row>
    <row r="39" spans="1:68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67">
        <f t="shared" si="0"/>
        <v>1.0948396094839583</v>
      </c>
      <c r="BP39" s="67">
        <f t="shared" si="1"/>
        <v>-1.150827322867719</v>
      </c>
    </row>
    <row r="40" spans="1:68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67">
        <f t="shared" si="0"/>
        <v>-11.363636363636363</v>
      </c>
      <c r="BP40" s="67">
        <f t="shared" si="1"/>
        <v>2.6315789473684208</v>
      </c>
    </row>
    <row r="41" spans="1:68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67">
        <f t="shared" si="0"/>
        <v>-2.1299902629016563</v>
      </c>
      <c r="BP41" s="67">
        <f t="shared" si="1"/>
        <v>-1.4583333333333333</v>
      </c>
    </row>
    <row r="42" spans="1:68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68">
        <f t="shared" si="0"/>
        <v>1.017315484460996</v>
      </c>
      <c r="BP42" s="68">
        <f t="shared" si="1"/>
        <v>0.91719529706624559</v>
      </c>
    </row>
    <row r="43" spans="1:68" x14ac:dyDescent="0.25">
      <c r="A43" s="11" t="s">
        <v>44</v>
      </c>
      <c r="D43" s="15"/>
      <c r="E43" s="14">
        <f t="shared" ref="E43:AU43" si="10">E42/D42*100-100</f>
        <v>6.1146581746067028</v>
      </c>
      <c r="F43" s="14">
        <f t="shared" si="10"/>
        <v>14.075220535977053</v>
      </c>
      <c r="G43" s="14">
        <f t="shared" si="10"/>
        <v>-7.6798537077361857</v>
      </c>
      <c r="H43" s="14">
        <f t="shared" si="10"/>
        <v>1.9256342410588303</v>
      </c>
      <c r="I43" s="14">
        <f t="shared" si="10"/>
        <v>11.001193587627128</v>
      </c>
      <c r="J43" s="14">
        <f t="shared" si="10"/>
        <v>-12.219063838404338</v>
      </c>
      <c r="K43" s="14">
        <f t="shared" si="10"/>
        <v>5.6397868709871659</v>
      </c>
      <c r="L43" s="14">
        <f t="shared" si="10"/>
        <v>1.5201810614093603</v>
      </c>
      <c r="M43" s="14">
        <f t="shared" si="10"/>
        <v>-11.589572726145434</v>
      </c>
      <c r="N43" s="14">
        <f t="shared" si="10"/>
        <v>5.9964254123891578</v>
      </c>
      <c r="O43" s="14">
        <f t="shared" si="10"/>
        <v>1.3855057918391793</v>
      </c>
      <c r="P43" s="14">
        <f t="shared" si="10"/>
        <v>40.204211194217123</v>
      </c>
      <c r="Q43" s="14">
        <f t="shared" si="10"/>
        <v>4.3013494771006151</v>
      </c>
      <c r="R43" s="14">
        <f t="shared" si="10"/>
        <v>9.8997440165187669</v>
      </c>
      <c r="S43" s="14">
        <f t="shared" si="10"/>
        <v>-17.922740367098214</v>
      </c>
      <c r="T43" s="14">
        <f t="shared" si="10"/>
        <v>-14.544215738929282</v>
      </c>
      <c r="U43" s="14">
        <f t="shared" si="10"/>
        <v>26.471686069603976</v>
      </c>
      <c r="V43" s="14">
        <f t="shared" si="10"/>
        <v>38.916809585118301</v>
      </c>
      <c r="W43" s="14">
        <f t="shared" si="10"/>
        <v>-4.7659887004221986</v>
      </c>
      <c r="X43" s="14">
        <f t="shared" si="10"/>
        <v>-14.149884803789377</v>
      </c>
      <c r="Y43" s="14">
        <f t="shared" si="10"/>
        <v>-1.6766764959471061</v>
      </c>
      <c r="Z43" s="14">
        <f t="shared" si="10"/>
        <v>-10.095076443298041</v>
      </c>
      <c r="AA43" s="14">
        <f t="shared" si="10"/>
        <v>-4.0161244422701117</v>
      </c>
      <c r="AB43" s="14">
        <f t="shared" si="10"/>
        <v>-1.2228479007103061</v>
      </c>
      <c r="AC43" s="14">
        <f t="shared" si="10"/>
        <v>-0.48906296827139784</v>
      </c>
      <c r="AD43" s="14">
        <f t="shared" si="10"/>
        <v>-0.44762544757185196</v>
      </c>
      <c r="AE43" s="14">
        <f t="shared" si="10"/>
        <v>6.3060989748842502</v>
      </c>
      <c r="AF43" s="14">
        <f t="shared" si="10"/>
        <v>3.2285682312159167</v>
      </c>
      <c r="AG43" s="14">
        <f t="shared" si="10"/>
        <v>-0.45946781091559785</v>
      </c>
      <c r="AH43" s="14">
        <f t="shared" si="10"/>
        <v>-3.6481925824806751</v>
      </c>
      <c r="AI43" s="14">
        <f t="shared" si="10"/>
        <v>0.53705258521688393</v>
      </c>
      <c r="AJ43" s="14">
        <f t="shared" si="10"/>
        <v>-8.4503054327759202</v>
      </c>
      <c r="AK43" s="14">
        <f t="shared" si="10"/>
        <v>3.4515187485872474</v>
      </c>
      <c r="AL43" s="14">
        <f t="shared" si="10"/>
        <v>0.8041301953545883</v>
      </c>
      <c r="AM43" s="14">
        <f t="shared" si="10"/>
        <v>2.0963634414594026</v>
      </c>
      <c r="AN43" s="14">
        <f t="shared" si="10"/>
        <v>-0.40866912685214629</v>
      </c>
      <c r="AO43" s="14">
        <f t="shared" si="10"/>
        <v>8.4039973126755996</v>
      </c>
      <c r="AP43" s="14">
        <f t="shared" si="10"/>
        <v>3.9478575980291311</v>
      </c>
      <c r="AQ43" s="14">
        <f t="shared" si="10"/>
        <v>4.0632295067568123</v>
      </c>
      <c r="AR43" s="14">
        <f t="shared" si="10"/>
        <v>-2.3562516855424462</v>
      </c>
      <c r="AS43" s="14">
        <f t="shared" si="10"/>
        <v>0.97841898960035678</v>
      </c>
      <c r="AT43" s="14">
        <f t="shared" si="10"/>
        <v>2.7101580870733386</v>
      </c>
      <c r="AU43" s="14">
        <f t="shared" si="10"/>
        <v>1.8500064214505869</v>
      </c>
      <c r="AV43" s="14">
        <f t="shared" ref="AV43" si="11">AV42/AU42*100-100</f>
        <v>-1.5572610371788755</v>
      </c>
      <c r="AW43" s="14">
        <f t="shared" ref="AW43:AX43" si="12">AW42/AV42*100-100</f>
        <v>1.7724406569767268</v>
      </c>
      <c r="AX43" s="14">
        <f t="shared" si="12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3">BA42/AZ42*100-100</f>
        <v>-6.1040496738911543E-2</v>
      </c>
      <c r="BB43" s="14">
        <f t="shared" si="13"/>
        <v>0.56428927000324336</v>
      </c>
      <c r="BC43" s="14">
        <f t="shared" si="13"/>
        <v>-0.61056144188937367</v>
      </c>
      <c r="BD43" s="14">
        <f t="shared" si="13"/>
        <v>4.3769288329187361E-2</v>
      </c>
      <c r="BE43" s="14">
        <f t="shared" ref="BE43" si="14">BE42/BD42*100-100</f>
        <v>0.19666852976114058</v>
      </c>
      <c r="BF43" s="14">
        <f t="shared" ref="BF43" si="15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6">BI42/BH42*100-100</f>
        <v>-0.89856195678315487</v>
      </c>
      <c r="BJ43" s="14">
        <f>BJ42/BI42*100-100</f>
        <v>0.25235946619204697</v>
      </c>
      <c r="BK43" s="14">
        <f>BK42/BJ42*100-100</f>
        <v>-0.44186930115689904</v>
      </c>
      <c r="BL43" s="14">
        <f>BL42/BK42*100-100</f>
        <v>0.4485566609798326</v>
      </c>
      <c r="BM43" s="14">
        <f>BM42/BL42*100-100</f>
        <v>0.91558177495565474</v>
      </c>
      <c r="BN43" s="14">
        <f>BN42/BM42*100-100</f>
        <v>0.91719529706624314</v>
      </c>
      <c r="BO43" s="69"/>
      <c r="BP43" s="69"/>
    </row>
    <row r="44" spans="1:68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7">P42/D42*100-100</f>
        <v>58.557211498363387</v>
      </c>
      <c r="Q44" s="14">
        <f t="shared" si="17"/>
        <v>55.84775386444062</v>
      </c>
      <c r="R44" s="14">
        <f t="shared" si="17"/>
        <v>50.143284183699905</v>
      </c>
      <c r="S44" s="14">
        <f t="shared" si="17"/>
        <v>33.484941402381196</v>
      </c>
      <c r="T44" s="14">
        <f t="shared" si="17"/>
        <v>11.915519972191973</v>
      </c>
      <c r="U44" s="14">
        <f t="shared" si="17"/>
        <v>27.513444232164247</v>
      </c>
      <c r="V44" s="14">
        <f t="shared" si="17"/>
        <v>101.79507791228102</v>
      </c>
      <c r="W44" s="14">
        <f t="shared" si="17"/>
        <v>81.917772643436706</v>
      </c>
      <c r="X44" s="14">
        <f t="shared" si="17"/>
        <v>53.838001217019126</v>
      </c>
      <c r="Y44" s="14">
        <f t="shared" si="17"/>
        <v>71.086873203597719</v>
      </c>
      <c r="Z44" s="14">
        <f t="shared" si="17"/>
        <v>45.113877162189425</v>
      </c>
      <c r="AA44" s="14">
        <f t="shared" si="17"/>
        <v>37.382481040563533</v>
      </c>
      <c r="AB44" s="14">
        <f t="shared" si="17"/>
        <v>-3.2108229137039785</v>
      </c>
      <c r="AC44" s="14">
        <f t="shared" si="17"/>
        <v>-7.6562119792913279</v>
      </c>
      <c r="AD44" s="14">
        <f t="shared" si="17"/>
        <v>-16.350638894610768</v>
      </c>
      <c r="AE44" s="14">
        <f t="shared" si="17"/>
        <v>8.3422777591210604</v>
      </c>
      <c r="AF44" s="14">
        <f t="shared" si="17"/>
        <v>30.874911612947898</v>
      </c>
      <c r="AG44" s="14">
        <f t="shared" si="17"/>
        <v>3.0061253787869759</v>
      </c>
      <c r="AH44" s="14">
        <f t="shared" si="17"/>
        <v>-28.555612636349039</v>
      </c>
      <c r="AI44" s="14">
        <f t="shared" si="17"/>
        <v>-24.577280414000327</v>
      </c>
      <c r="AJ44" s="14">
        <f t="shared" si="17"/>
        <v>-19.569974650046348</v>
      </c>
      <c r="AK44" s="14">
        <f t="shared" si="17"/>
        <v>-15.375030268407258</v>
      </c>
      <c r="AL44" s="14">
        <f t="shared" si="17"/>
        <v>-5.1159143556659501</v>
      </c>
      <c r="AM44" s="14">
        <f t="shared" si="17"/>
        <v>0.92653621730465829</v>
      </c>
      <c r="AN44" s="14">
        <f t="shared" si="17"/>
        <v>1.7584314659605269</v>
      </c>
      <c r="AO44" s="14">
        <f t="shared" si="17"/>
        <v>10.852345081032453</v>
      </c>
      <c r="AP44" s="14">
        <f t="shared" si="17"/>
        <v>15.746749715370782</v>
      </c>
      <c r="AQ44" s="14">
        <f t="shared" si="17"/>
        <v>13.304699320567678</v>
      </c>
      <c r="AR44" s="14">
        <f t="shared" si="17"/>
        <v>7.1747456433019181</v>
      </c>
      <c r="AS44" s="14">
        <f t="shared" si="17"/>
        <v>8.7229104834941182</v>
      </c>
      <c r="AT44" s="14">
        <f t="shared" si="17"/>
        <v>15.897642428822294</v>
      </c>
      <c r="AU44" s="14">
        <f t="shared" si="17"/>
        <v>17.411196390516025</v>
      </c>
      <c r="AV44" s="14">
        <f t="shared" ref="AV44" si="18">AV42/AJ42*100-100</f>
        <v>26.251428934008686</v>
      </c>
      <c r="AW44" s="14">
        <f t="shared" ref="AW44:AX44" si="19">AW42/AK42*100-100</f>
        <v>24.202295089267437</v>
      </c>
      <c r="AX44" s="14">
        <f t="shared" si="19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0">BA42/AO42*100-100</f>
        <v>11.639606133078217</v>
      </c>
      <c r="BB44" s="14">
        <f t="shared" si="20"/>
        <v>8.0056665388067643</v>
      </c>
      <c r="BC44" s="14">
        <f t="shared" si="20"/>
        <v>3.1548089490103877</v>
      </c>
      <c r="BD44" s="14">
        <f t="shared" si="20"/>
        <v>5.6902882736676617</v>
      </c>
      <c r="BE44" s="14">
        <f t="shared" ref="BE44" si="21">BE42/AS42*100-100</f>
        <v>4.8720596631861781</v>
      </c>
      <c r="BF44" s="14">
        <f t="shared" ref="BF44" si="22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3">BI42/AW42*100-100</f>
        <v>-0.63228997237897033</v>
      </c>
      <c r="BJ44" s="14">
        <f>BJ42/AX42*100-100</f>
        <v>-0.26325470859434574</v>
      </c>
      <c r="BK44" s="14">
        <f>BK42/AY42*100-100</f>
        <v>-1.1917119862176548</v>
      </c>
      <c r="BL44" s="14">
        <f>BL42/AZ42*100-100</f>
        <v>-0.31012879558568329</v>
      </c>
      <c r="BM44" s="14">
        <f>BM42/BA42*100-100</f>
        <v>0.66405933849648591</v>
      </c>
      <c r="BN44" s="14">
        <f>BN42/BB42*100-100</f>
        <v>1.017315484460994</v>
      </c>
      <c r="BO44" s="70"/>
      <c r="BP44" s="70"/>
    </row>
    <row r="46" spans="1:68" ht="15" customHeight="1" x14ac:dyDescent="0.25">
      <c r="A46" s="12" t="s">
        <v>47</v>
      </c>
      <c r="BO46" s="72"/>
      <c r="BP46" s="72"/>
    </row>
    <row r="47" spans="1:68" ht="15" customHeight="1" x14ac:dyDescent="0.25">
      <c r="A47" s="4" t="s">
        <v>19</v>
      </c>
      <c r="B47" s="64">
        <v>1380</v>
      </c>
      <c r="C47" s="4"/>
      <c r="F47" s="4"/>
      <c r="G47" s="4"/>
      <c r="H47" s="22"/>
      <c r="I47" s="29"/>
      <c r="BO47"/>
      <c r="BP47"/>
    </row>
    <row r="48" spans="1:68" ht="15" customHeight="1" x14ac:dyDescent="0.25">
      <c r="A48" s="4" t="s">
        <v>27</v>
      </c>
      <c r="B48" s="64">
        <v>1369.2307692307693</v>
      </c>
      <c r="C48" s="4"/>
      <c r="F48" s="4"/>
      <c r="G48" s="4"/>
      <c r="H48" s="3"/>
      <c r="I48" s="29"/>
      <c r="BO48"/>
      <c r="BP48"/>
    </row>
    <row r="49" spans="1:68" ht="15" customHeight="1" x14ac:dyDescent="0.25">
      <c r="A49" s="4" t="s">
        <v>26</v>
      </c>
      <c r="B49" s="64">
        <v>1368.75</v>
      </c>
      <c r="C49" s="4"/>
      <c r="F49" s="4"/>
      <c r="G49" s="4"/>
      <c r="H49" s="22"/>
      <c r="I49" s="29"/>
      <c r="BO49"/>
      <c r="BP49"/>
    </row>
    <row r="50" spans="1:68" ht="15" customHeight="1" x14ac:dyDescent="0.25">
      <c r="BO50"/>
      <c r="BP50"/>
    </row>
    <row r="51" spans="1:68" ht="15" customHeight="1" x14ac:dyDescent="0.25">
      <c r="A51" s="12" t="s">
        <v>48</v>
      </c>
      <c r="BO51"/>
      <c r="BP51"/>
    </row>
    <row r="52" spans="1:68" x14ac:dyDescent="0.25">
      <c r="A52" s="4" t="s">
        <v>37</v>
      </c>
      <c r="B52" s="64">
        <v>1097.7777777777701</v>
      </c>
      <c r="C52" s="4"/>
      <c r="H52" s="4"/>
      <c r="I52" s="29"/>
      <c r="BO52"/>
      <c r="BP52"/>
    </row>
    <row r="53" spans="1:68" x14ac:dyDescent="0.25">
      <c r="A53" s="4" t="s">
        <v>16</v>
      </c>
      <c r="B53" s="64">
        <v>1051.3636363636363</v>
      </c>
      <c r="C53" s="4"/>
      <c r="H53" s="4"/>
      <c r="I53" s="29"/>
      <c r="BO53"/>
      <c r="BP53"/>
    </row>
    <row r="54" spans="1:68" x14ac:dyDescent="0.25">
      <c r="A54" s="4" t="s">
        <v>34</v>
      </c>
      <c r="B54" s="64">
        <v>1035.6666666666667</v>
      </c>
      <c r="C54" s="4"/>
      <c r="H54" s="4"/>
      <c r="I54" s="29"/>
      <c r="BO54"/>
      <c r="BP54"/>
    </row>
    <row r="55" spans="1:68" x14ac:dyDescent="0.25">
      <c r="BO55"/>
      <c r="BP55"/>
    </row>
    <row r="56" spans="1:68" x14ac:dyDescent="0.25">
      <c r="D56" s="4"/>
      <c r="BO56"/>
      <c r="BP56"/>
    </row>
    <row r="57" spans="1:68" x14ac:dyDescent="0.25">
      <c r="BO57" s="73"/>
      <c r="BP57" s="73"/>
    </row>
    <row r="58" spans="1:68" x14ac:dyDescent="0.25">
      <c r="BO58" s="73"/>
      <c r="BP58" s="73"/>
    </row>
    <row r="59" spans="1:68" x14ac:dyDescent="0.25">
      <c r="BO59" s="73"/>
      <c r="BP59" s="73"/>
    </row>
    <row r="60" spans="1:68" x14ac:dyDescent="0.25">
      <c r="BO60" s="73"/>
      <c r="BP60" s="73"/>
    </row>
    <row r="61" spans="1:68" x14ac:dyDescent="0.25">
      <c r="BO61" s="73"/>
      <c r="BP61" s="73"/>
    </row>
    <row r="62" spans="1:68" x14ac:dyDescent="0.25">
      <c r="BO62" s="73"/>
      <c r="BP62" s="73"/>
    </row>
    <row r="63" spans="1:68" x14ac:dyDescent="0.25">
      <c r="BO63" s="73"/>
      <c r="BP63" s="73"/>
    </row>
    <row r="64" spans="1:68" x14ac:dyDescent="0.25">
      <c r="BO64" s="73"/>
      <c r="BP64" s="73"/>
    </row>
    <row r="65" spans="67:68" x14ac:dyDescent="0.25">
      <c r="BO65" s="73"/>
      <c r="BP65" s="73"/>
    </row>
    <row r="66" spans="67:68" x14ac:dyDescent="0.25">
      <c r="BO66" s="73"/>
      <c r="BP66" s="73"/>
    </row>
    <row r="67" spans="67:68" x14ac:dyDescent="0.25">
      <c r="BO67" s="73"/>
      <c r="BP67" s="73"/>
    </row>
    <row r="68" spans="67:68" x14ac:dyDescent="0.25">
      <c r="BO68" s="73"/>
      <c r="BP68" s="73"/>
    </row>
    <row r="69" spans="67:68" x14ac:dyDescent="0.25">
      <c r="BO69" s="73"/>
      <c r="BP69" s="73"/>
    </row>
    <row r="70" spans="67:68" x14ac:dyDescent="0.25">
      <c r="BO70" s="73"/>
      <c r="BP70" s="73"/>
    </row>
    <row r="71" spans="67:68" x14ac:dyDescent="0.25">
      <c r="BO71" s="73"/>
      <c r="BP71" s="73"/>
    </row>
    <row r="72" spans="67:68" x14ac:dyDescent="0.25">
      <c r="BO72" s="73"/>
      <c r="BP72" s="73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2020-10-14T12:54:53Z</dcterms:modified>
</cp:coreProperties>
</file>